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drigo\Desktop\Levantamento de Preços\"/>
    </mc:Choice>
  </mc:AlternateContent>
  <xr:revisionPtr revIDLastSave="0" documentId="13_ncr:1_{7AD226C4-A3FA-43F7-A952-AE2512A473CA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R SUL" sheetId="4" r:id="rId1"/>
    <sheet name="SR SUDESTE 2 e 3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9" i="1" l="1"/>
  <c r="D39" i="1"/>
  <c r="C39" i="1"/>
  <c r="B39" i="1"/>
  <c r="C20" i="1"/>
  <c r="E38" i="4"/>
  <c r="D38" i="4"/>
  <c r="C38" i="4"/>
  <c r="B39" i="4" s="1"/>
  <c r="B38" i="4"/>
  <c r="D28" i="4"/>
  <c r="C28" i="4"/>
  <c r="C29" i="4" s="1"/>
  <c r="B28" i="4"/>
  <c r="C19" i="4"/>
  <c r="G12" i="4"/>
  <c r="G11" i="4"/>
  <c r="G10" i="4"/>
  <c r="C10" i="4"/>
  <c r="C9" i="4"/>
  <c r="G9" i="4" s="1"/>
  <c r="G8" i="4"/>
  <c r="C8" i="4"/>
  <c r="C7" i="4"/>
  <c r="G7" i="4" s="1"/>
  <c r="D29" i="1"/>
  <c r="C29" i="1"/>
  <c r="B29" i="1"/>
  <c r="G11" i="1"/>
  <c r="G12" i="1"/>
  <c r="C8" i="1"/>
  <c r="G8" i="1" s="1"/>
  <c r="C9" i="1"/>
  <c r="G9" i="1" s="1"/>
  <c r="C10" i="1"/>
  <c r="G10" i="1" s="1"/>
  <c r="C7" i="1"/>
  <c r="G7" i="1" s="1"/>
  <c r="C30" i="1" l="1"/>
  <c r="B40" i="1"/>
</calcChain>
</file>

<file path=xl/sharedStrings.xml><?xml version="1.0" encoding="utf-8"?>
<sst xmlns="http://schemas.openxmlformats.org/spreadsheetml/2006/main" count="114" uniqueCount="52">
  <si>
    <t>SEM IMPOSTOS</t>
  </si>
  <si>
    <t>COM IMPOSTOS</t>
  </si>
  <si>
    <t>SC</t>
  </si>
  <si>
    <t>RS</t>
  </si>
  <si>
    <t>PR</t>
  </si>
  <si>
    <t>Minuto STFC-Local  -Feixe E1   Fixo-Fixo</t>
  </si>
  <si>
    <t>ATOS DA ANATEL</t>
  </si>
  <si>
    <t xml:space="preserve">Minuto STFC-LDI Fixo-Móvel </t>
  </si>
  <si>
    <t>Minuto STFC-LDN Fixo-Móvel (VC-2 e VC-3)</t>
  </si>
  <si>
    <t>Minuto STFC-Local-Feixe E1  Fixo-Móvel VC-1</t>
  </si>
  <si>
    <t>ATOS ANATEL</t>
  </si>
  <si>
    <t>Fixo-Fixo</t>
  </si>
  <si>
    <t>Média</t>
  </si>
  <si>
    <t>VC1</t>
  </si>
  <si>
    <t>VC2</t>
  </si>
  <si>
    <t>VC3</t>
  </si>
  <si>
    <t>MÉDIA</t>
  </si>
  <si>
    <t>ATO Nº 4299, DE 16 DE JULHO DE 2019</t>
  </si>
  <si>
    <t>ATO Nº 12759, DE 06 DE SETEMBRO DE 2022</t>
  </si>
  <si>
    <t xml:space="preserve"> Correspondente aos SETORES relacionados aos Estados da Região Sul</t>
  </si>
  <si>
    <t>Estado</t>
  </si>
  <si>
    <t>ATO Nº 7068, DE 20 DE MAIO DE 2022 e ATO Nº 479, DE 28 DE JANEIRO DE 2020</t>
  </si>
  <si>
    <t>DI</t>
  </si>
  <si>
    <t>D2</t>
  </si>
  <si>
    <t>D3</t>
  </si>
  <si>
    <t>D4</t>
  </si>
  <si>
    <t>Minuto STFC-LDN Fixo-Fixo Intra/Inter</t>
  </si>
  <si>
    <t>MÉDIA GERAL</t>
  </si>
  <si>
    <t>não tem</t>
  </si>
  <si>
    <t>Minuto STFC-LDI Fixo-Fixo Qualquer País/Região</t>
  </si>
  <si>
    <t>INSS-SR Nordeste-Contrato 21/2022</t>
  </si>
  <si>
    <t>VALOR  UNITÁRIO ADOTADO POR SERVIÇO                (COM IMPOSTOS)</t>
  </si>
  <si>
    <t xml:space="preserve">PAINEL DE PREÇO GOV.                             COM IMPOSTOS </t>
  </si>
  <si>
    <t>CONTRATOS  ATUAIS                                            COM IMPOSTOS</t>
  </si>
  <si>
    <t>INSS- SR Sudeste 1- SP -Contrato 118/2021</t>
  </si>
  <si>
    <t xml:space="preserve">PESQUISA DE PREÇOS - STFC </t>
  </si>
  <si>
    <t>ESTUDO TÉCNICO /LEVANTAMENTO E MERCAdo</t>
  </si>
  <si>
    <t xml:space="preserve"> Correspondente aos SETORES relacionados aos Estados da Região Sudeste</t>
  </si>
  <si>
    <t xml:space="preserve">Estados </t>
  </si>
  <si>
    <t>RJ ,MG e ES</t>
  </si>
  <si>
    <t>Local</t>
  </si>
  <si>
    <t>Fixo-Móvel (VC1)</t>
  </si>
  <si>
    <t>DDD</t>
  </si>
  <si>
    <t>Fixo-Fixo Intra/Inter</t>
  </si>
  <si>
    <t>Fixo-Móvel (VC2/VC3)</t>
  </si>
  <si>
    <t>DDI</t>
  </si>
  <si>
    <t>Fixo-Móvel</t>
  </si>
  <si>
    <t>Pesquisa Painel de Preços</t>
  </si>
  <si>
    <t>STFC/Modalidade</t>
  </si>
  <si>
    <t>Sub-Modalidade</t>
  </si>
  <si>
    <t>CATSER</t>
  </si>
  <si>
    <t>Valor adotado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</si>
</sst>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 &quot;* #,##0.00_-;&quot;-R$ &quot;* #,##0.00_-;_-&quot;R$ &quot;* \-??_-;_-@_-"/>
    <numFmt numFmtId="165" formatCode="0.00000"/>
    <numFmt numFmtId="166" formatCode="0.000000"/>
    <numFmt numFmtId="167" formatCode="0.0000"/>
    <numFmt numFmtId="168" formatCode="_-&quot;R$ &quot;* #,##0.00000_-;&quot;-R$ &quot;* #,##0.00000_-;_-&quot;R$ &quot;* \-??_-;_-@_-"/>
    <numFmt numFmtId="169" formatCode="_-&quot;R$ &quot;* #,##0.0000_-;&quot;-R$ &quot;* #,##0.0000_-;_-&quot;R$ &quot;* \-??_-;_-@_-"/>
  </numFmts>
  <fonts count="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1"/>
      <color indexed="8"/>
      <name val="Calibri"/>
      <family val="2"/>
      <charset val="1"/>
    </font>
    <font>
      <sz val="11"/>
      <name val="Arial"/>
      <family val="2"/>
      <charset val="1"/>
    </font>
    <font>
      <b/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  <fill>
      <patternFill patternType="solid">
        <fgColor rgb="FFCCCCCC"/>
        <bgColor rgb="FFCCCCCC"/>
      </patternFill>
    </fill>
    <fill>
      <patternFill patternType="solid">
        <fgColor theme="0" tint="-0.249977111117893"/>
        <b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rgb="FFCCCCFF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/>
    <xf numFmtId="0" fontId="5" fillId="0" borderId="0"/>
  </cellStyleXfs>
  <cellXfs count="80">
    <xf numFmtId="0" fontId="0" fillId="0" borderId="0" xfId="0"/>
    <xf numFmtId="0" fontId="0" fillId="2" borderId="0" xfId="0" applyFill="1"/>
    <xf numFmtId="0" fontId="3" fillId="4" borderId="6" xfId="0" applyFont="1" applyFill="1" applyBorder="1"/>
    <xf numFmtId="0" fontId="0" fillId="0" borderId="6" xfId="0" applyBorder="1"/>
    <xf numFmtId="0" fontId="0" fillId="0" borderId="6" xfId="0" applyBorder="1" applyAlignment="1">
      <alignment horizontal="center" vertical="center" wrapText="1"/>
    </xf>
    <xf numFmtId="0" fontId="0" fillId="4" borderId="6" xfId="0" applyFill="1" applyBorder="1"/>
    <xf numFmtId="165" fontId="0" fillId="4" borderId="6" xfId="0" applyNumberFormat="1" applyFill="1" applyBorder="1"/>
    <xf numFmtId="0" fontId="0" fillId="0" borderId="7" xfId="0" applyBorder="1"/>
    <xf numFmtId="166" fontId="0" fillId="0" borderId="7" xfId="0" applyNumberFormat="1" applyBorder="1"/>
    <xf numFmtId="166" fontId="0" fillId="0" borderId="6" xfId="0" applyNumberFormat="1" applyBorder="1"/>
    <xf numFmtId="0" fontId="3" fillId="5" borderId="6" xfId="0" applyFont="1" applyFill="1" applyBorder="1" applyAlignment="1">
      <alignment wrapText="1"/>
    </xf>
    <xf numFmtId="0" fontId="3" fillId="5" borderId="6" xfId="0" applyFont="1" applyFill="1" applyBorder="1"/>
    <xf numFmtId="165" fontId="0" fillId="0" borderId="6" xfId="0" applyNumberFormat="1" applyBorder="1"/>
    <xf numFmtId="168" fontId="1" fillId="0" borderId="4" xfId="1" applyNumberFormat="1" applyBorder="1"/>
    <xf numFmtId="165" fontId="0" fillId="4" borderId="8" xfId="0" applyNumberFormat="1" applyFill="1" applyBorder="1"/>
    <xf numFmtId="167" fontId="0" fillId="4" borderId="8" xfId="0" applyNumberFormat="1" applyFill="1" applyBorder="1"/>
    <xf numFmtId="0" fontId="0" fillId="4" borderId="8" xfId="0" applyFill="1" applyBorder="1"/>
    <xf numFmtId="0" fontId="0" fillId="4" borderId="3" xfId="0" applyFill="1" applyBorder="1"/>
    <xf numFmtId="165" fontId="0" fillId="0" borderId="7" xfId="0" applyNumberFormat="1" applyBorder="1"/>
    <xf numFmtId="0" fontId="0" fillId="4" borderId="0" xfId="0" applyFill="1"/>
    <xf numFmtId="165" fontId="0" fillId="4" borderId="0" xfId="0" applyNumberFormat="1" applyFill="1"/>
    <xf numFmtId="164" fontId="1" fillId="0" borderId="4" xfId="1" applyBorder="1" applyAlignment="1">
      <alignment horizontal="center"/>
    </xf>
    <xf numFmtId="168" fontId="3" fillId="0" borderId="4" xfId="1" applyNumberFormat="1" applyFont="1" applyBorder="1"/>
    <xf numFmtId="164" fontId="3" fillId="0" borderId="4" xfId="1" applyFont="1" applyBorder="1"/>
    <xf numFmtId="169" fontId="3" fillId="0" borderId="4" xfId="1" applyNumberFormat="1" applyFont="1" applyBorder="1"/>
    <xf numFmtId="0" fontId="3" fillId="3" borderId="4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0" fillId="3" borderId="26" xfId="0" applyFill="1" applyBorder="1" applyAlignment="1">
      <alignment wrapText="1"/>
    </xf>
    <xf numFmtId="164" fontId="3" fillId="8" borderId="27" xfId="0" applyNumberFormat="1" applyFont="1" applyFill="1" applyBorder="1"/>
    <xf numFmtId="164" fontId="3" fillId="8" borderId="28" xfId="0" applyNumberFormat="1" applyFont="1" applyFill="1" applyBorder="1"/>
    <xf numFmtId="0" fontId="0" fillId="3" borderId="29" xfId="0" applyFill="1" applyBorder="1" applyAlignment="1">
      <alignment wrapText="1"/>
    </xf>
    <xf numFmtId="0" fontId="0" fillId="3" borderId="30" xfId="0" applyFill="1" applyBorder="1" applyAlignment="1">
      <alignment wrapText="1"/>
    </xf>
    <xf numFmtId="164" fontId="1" fillId="0" borderId="31" xfId="1" applyBorder="1" applyAlignment="1">
      <alignment horizontal="center"/>
    </xf>
    <xf numFmtId="164" fontId="3" fillId="0" borderId="31" xfId="1" applyFont="1" applyBorder="1"/>
    <xf numFmtId="169" fontId="3" fillId="0" borderId="31" xfId="1" applyNumberFormat="1" applyFont="1" applyBorder="1"/>
    <xf numFmtId="164" fontId="3" fillId="8" borderId="32" xfId="0" applyNumberFormat="1" applyFont="1" applyFill="1" applyBorder="1"/>
    <xf numFmtId="165" fontId="3" fillId="4" borderId="6" xfId="0" applyNumberFormat="1" applyFont="1" applyFill="1" applyBorder="1"/>
    <xf numFmtId="0" fontId="6" fillId="0" borderId="4" xfId="2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5" borderId="8" xfId="0" applyFont="1" applyFill="1" applyBorder="1" applyAlignment="1">
      <alignment horizontal="center" wrapText="1"/>
    </xf>
    <xf numFmtId="164" fontId="3" fillId="6" borderId="4" xfId="1" applyFont="1" applyFill="1" applyBorder="1"/>
    <xf numFmtId="0" fontId="0" fillId="0" borderId="6" xfId="0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/>
    </xf>
    <xf numFmtId="165" fontId="3" fillId="4" borderId="5" xfId="0" applyNumberFormat="1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 wrapText="1"/>
    </xf>
    <xf numFmtId="0" fontId="3" fillId="5" borderId="12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0" fontId="3" fillId="3" borderId="25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horizontal="center" wrapText="1"/>
    </xf>
    <xf numFmtId="0" fontId="3" fillId="3" borderId="22" xfId="0" applyFont="1" applyFill="1" applyBorder="1" applyAlignment="1">
      <alignment horizontal="center" wrapText="1"/>
    </xf>
    <xf numFmtId="0" fontId="3" fillId="3" borderId="24" xfId="0" applyFont="1" applyFill="1" applyBorder="1" applyAlignment="1">
      <alignment horizontal="center" wrapText="1"/>
    </xf>
    <xf numFmtId="0" fontId="3" fillId="3" borderId="19" xfId="0" applyFont="1" applyFill="1" applyBorder="1" applyAlignment="1">
      <alignment horizontal="center" wrapText="1"/>
    </xf>
    <xf numFmtId="0" fontId="3" fillId="3" borderId="20" xfId="0" applyFont="1" applyFill="1" applyBorder="1" applyAlignment="1">
      <alignment horizontal="center" wrapText="1"/>
    </xf>
    <xf numFmtId="0" fontId="3" fillId="7" borderId="15" xfId="0" applyFont="1" applyFill="1" applyBorder="1" applyAlignment="1">
      <alignment horizontal="center" wrapText="1"/>
    </xf>
    <xf numFmtId="0" fontId="3" fillId="7" borderId="16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center" wrapText="1"/>
    </xf>
    <xf numFmtId="0" fontId="6" fillId="0" borderId="4" xfId="2" applyFont="1" applyBorder="1" applyAlignment="1">
      <alignment horizontal="center" vertical="center"/>
    </xf>
    <xf numFmtId="0" fontId="6" fillId="0" borderId="35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</cellXfs>
  <cellStyles count="3">
    <cellStyle name="Excel_BuiltIn_Texto Explicativo" xfId="2" xr:uid="{CE20B236-0DD4-4044-A8CE-62B804B4E842}"/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12</xdr:row>
      <xdr:rowOff>108525</xdr:rowOff>
    </xdr:from>
    <xdr:to>
      <xdr:col>8</xdr:col>
      <xdr:colOff>19050</xdr:colOff>
      <xdr:row>19</xdr:row>
      <xdr:rowOff>152400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53894B09-084C-4287-AFD8-CC031FAEEF44}"/>
            </a:ext>
          </a:extLst>
        </xdr:cNvPr>
        <xdr:cNvSpPr/>
      </xdr:nvSpPr>
      <xdr:spPr>
        <a:xfrm>
          <a:off x="5562600" y="4975800"/>
          <a:ext cx="4429125" cy="2644200"/>
        </a:xfrm>
        <a:prstGeom prst="rect">
          <a:avLst/>
        </a:prstGeom>
        <a:solidFill>
          <a:srgbClr val="FFFFFF"/>
        </a:solidFill>
        <a:ln w="9360">
          <a:solidFill>
            <a:srgbClr val="BCBCBC"/>
          </a:solidFill>
          <a:round/>
        </a:ln>
      </xdr:spPr>
      <xdr:txBody>
        <a:bodyPr lIns="90000" tIns="45000" rIns="90000" bIns="45000"/>
        <a:lstStyle/>
        <a:p>
          <a:r>
            <a:rPr lang="pt-BR" sz="1100">
              <a:solidFill>
                <a:srgbClr val="000000"/>
              </a:solidFill>
              <a:latin typeface="Calibri"/>
            </a:rPr>
            <a:t>Impostos incidentes :                          Portanto:  tributos = 21,65%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                                                                                   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PIS=  0,65%                                                              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COFINS= 3%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ICMS =  18% para todos</a:t>
          </a:r>
          <a:r>
            <a:rPr lang="pt-BR" sz="1100" baseline="0">
              <a:solidFill>
                <a:srgbClr val="000000"/>
              </a:solidFill>
              <a:latin typeface="Calibri"/>
            </a:rPr>
            <a:t> os estados</a:t>
          </a:r>
          <a:r>
            <a:rPr lang="pt-BR" sz="1100">
              <a:solidFill>
                <a:srgbClr val="000000"/>
              </a:solidFill>
              <a:latin typeface="Calibri"/>
            </a:rPr>
            <a:t> </a:t>
          </a:r>
          <a:endParaRPr/>
        </a:p>
        <a:p>
          <a:endParaRPr lang="pt-BR" sz="1100">
            <a:solidFill>
              <a:srgbClr val="000000"/>
            </a:solidFill>
            <a:latin typeface="Calibri"/>
          </a:endParaRPr>
        </a:p>
        <a:p>
          <a:r>
            <a:rPr lang="pt-BR" sz="1100" b="0" i="0">
              <a:effectLst/>
              <a:latin typeface="+mn-lt"/>
              <a:ea typeface="+mn-ea"/>
              <a:cs typeface="+mn-cs"/>
            </a:rPr>
            <a:t>Lei Complementar nº 194/2022 determina que telecomunicações é serviço</a:t>
          </a:r>
        </a:p>
        <a:p>
          <a:r>
            <a:rPr lang="pt-BR" sz="1100" b="0" i="0">
              <a:effectLst/>
              <a:latin typeface="+mn-lt"/>
              <a:ea typeface="+mn-ea"/>
              <a:cs typeface="+mn-cs"/>
            </a:rPr>
            <a:t> essencial e o maximo de ICMS que pode ser aplicado é 18%</a:t>
          </a:r>
          <a:endParaRPr lang="pt-BR" sz="1100">
            <a:solidFill>
              <a:srgbClr val="000000"/>
            </a:solidFill>
            <a:latin typeface="Calibri"/>
          </a:endParaRPr>
        </a:p>
        <a:p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 Fórmula para calculo :</a:t>
          </a:r>
          <a:endParaRPr/>
        </a:p>
        <a:p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ìndíce de impostos = 1- (total de tributos/100)</a:t>
          </a:r>
          <a:endParaRPr/>
        </a:p>
        <a:p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 índice  de impostos = 0,7835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 Valor  total = Valor  Maximo  dos Atos da ANATEL/ ìndice  de impostos</a:t>
          </a: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12</xdr:row>
      <xdr:rowOff>108525</xdr:rowOff>
    </xdr:from>
    <xdr:to>
      <xdr:col>8</xdr:col>
      <xdr:colOff>19050</xdr:colOff>
      <xdr:row>20</xdr:row>
      <xdr:rowOff>47625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619750" y="5071050"/>
          <a:ext cx="4429125" cy="2644200"/>
        </a:xfrm>
        <a:prstGeom prst="rect">
          <a:avLst/>
        </a:prstGeom>
        <a:solidFill>
          <a:srgbClr val="FFFFFF"/>
        </a:solidFill>
        <a:ln w="9360">
          <a:solidFill>
            <a:srgbClr val="BCBCBC"/>
          </a:solidFill>
          <a:round/>
        </a:ln>
      </xdr:spPr>
      <xdr:txBody>
        <a:bodyPr lIns="90000" tIns="45000" rIns="90000" bIns="45000"/>
        <a:lstStyle/>
        <a:p>
          <a:r>
            <a:rPr lang="pt-BR" sz="1100">
              <a:solidFill>
                <a:srgbClr val="000000"/>
              </a:solidFill>
              <a:latin typeface="Calibri"/>
            </a:rPr>
            <a:t>Impostos incidentes :                          Portanto:  tributos = 21,65%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                                                                                   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PIS=  0,65%                                                              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COFINS= 3%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ICMS =  18% para todos</a:t>
          </a:r>
          <a:r>
            <a:rPr lang="pt-BR" sz="1100" baseline="0">
              <a:solidFill>
                <a:srgbClr val="000000"/>
              </a:solidFill>
              <a:latin typeface="Calibri"/>
            </a:rPr>
            <a:t> os estados</a:t>
          </a:r>
          <a:r>
            <a:rPr lang="pt-BR" sz="1100">
              <a:solidFill>
                <a:srgbClr val="000000"/>
              </a:solidFill>
              <a:latin typeface="Calibri"/>
            </a:rPr>
            <a:t> </a:t>
          </a:r>
          <a:endParaRPr/>
        </a:p>
        <a:p>
          <a:endParaRPr lang="pt-BR" sz="1100">
            <a:solidFill>
              <a:srgbClr val="000000"/>
            </a:solidFill>
            <a:latin typeface="Calibri"/>
          </a:endParaRPr>
        </a:p>
        <a:p>
          <a:r>
            <a:rPr lang="pt-BR" sz="1100" b="0" i="0">
              <a:effectLst/>
              <a:latin typeface="+mn-lt"/>
              <a:ea typeface="+mn-ea"/>
              <a:cs typeface="+mn-cs"/>
            </a:rPr>
            <a:t>Lei Complementar nº 194/2022 determina que telecomunicações é serviço</a:t>
          </a:r>
        </a:p>
        <a:p>
          <a:r>
            <a:rPr lang="pt-BR" sz="1100" b="0" i="0">
              <a:effectLst/>
              <a:latin typeface="+mn-lt"/>
              <a:ea typeface="+mn-ea"/>
              <a:cs typeface="+mn-cs"/>
            </a:rPr>
            <a:t> essencial e o maximo de ICMS que pode ser aplicado é 18%</a:t>
          </a:r>
          <a:endParaRPr lang="pt-BR" sz="1100">
            <a:solidFill>
              <a:srgbClr val="000000"/>
            </a:solidFill>
            <a:latin typeface="Calibri"/>
          </a:endParaRPr>
        </a:p>
        <a:p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 Fórmula para calculo :</a:t>
          </a:r>
          <a:endParaRPr/>
        </a:p>
        <a:p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ìndíce de impostos = 1- (total de tributos/100)</a:t>
          </a:r>
          <a:endParaRPr/>
        </a:p>
        <a:p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 índice  de impostos = 0,7835</a:t>
          </a:r>
          <a:endParaRPr/>
        </a:p>
        <a:p>
          <a:r>
            <a:rPr lang="pt-BR" sz="1100">
              <a:solidFill>
                <a:srgbClr val="000000"/>
              </a:solidFill>
              <a:latin typeface="Calibri"/>
            </a:rPr>
            <a:t> Valor  total = Valor  Maximo  dos Atos da ANATEL/ ìndice  de impostos</a:t>
          </a:r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E2895-6C03-4FBA-917D-9CC8574B722A}">
  <dimension ref="A1:G49"/>
  <sheetViews>
    <sheetView tabSelected="1" view="pageBreakPreview" zoomScaleNormal="100" zoomScaleSheetLayoutView="100" workbookViewId="0">
      <selection activeCell="F55" sqref="F55"/>
    </sheetView>
  </sheetViews>
  <sheetFormatPr defaultRowHeight="15" x14ac:dyDescent="0.25"/>
  <cols>
    <col min="1" max="1" width="17" customWidth="1"/>
    <col min="2" max="2" width="19.5703125" customWidth="1"/>
    <col min="3" max="3" width="19.28515625" customWidth="1"/>
    <col min="4" max="4" width="25.85546875" customWidth="1"/>
    <col min="5" max="5" width="20.5703125" customWidth="1"/>
    <col min="6" max="6" width="19.85546875" customWidth="1"/>
    <col min="7" max="7" width="18.28515625" customWidth="1"/>
    <col min="9" max="9" width="23.7109375" customWidth="1"/>
    <col min="10" max="10" width="16.7109375" customWidth="1"/>
    <col min="11" max="11" width="15.28515625" customWidth="1"/>
    <col min="12" max="12" width="12" customWidth="1"/>
    <col min="13" max="13" width="14" customWidth="1"/>
  </cols>
  <sheetData>
    <row r="1" spans="1:7" x14ac:dyDescent="0.25">
      <c r="A1" s="1"/>
      <c r="B1" s="1"/>
      <c r="C1" s="1"/>
      <c r="D1" s="1"/>
      <c r="E1" s="1"/>
      <c r="F1" s="1"/>
    </row>
    <row r="2" spans="1:7" ht="3.75" customHeight="1" thickBot="1" x14ac:dyDescent="0.3">
      <c r="A2" s="1"/>
      <c r="B2" s="1"/>
      <c r="C2" s="1"/>
      <c r="D2" s="1"/>
      <c r="E2" s="1"/>
      <c r="F2" s="1"/>
    </row>
    <row r="3" spans="1:7" ht="19.5" customHeight="1" thickBot="1" x14ac:dyDescent="0.35">
      <c r="A3" s="50" t="s">
        <v>36</v>
      </c>
      <c r="B3" s="53" t="s">
        <v>35</v>
      </c>
      <c r="C3" s="54"/>
      <c r="D3" s="54"/>
      <c r="E3" s="54"/>
      <c r="F3" s="54"/>
      <c r="G3" s="55"/>
    </row>
    <row r="4" spans="1:7" ht="15.75" customHeight="1" x14ac:dyDescent="0.25">
      <c r="A4" s="51"/>
      <c r="B4" s="56" t="s">
        <v>6</v>
      </c>
      <c r="C4" s="57"/>
      <c r="D4" s="60" t="s">
        <v>32</v>
      </c>
      <c r="E4" s="62" t="s">
        <v>33</v>
      </c>
      <c r="F4" s="63"/>
      <c r="G4" s="66" t="s">
        <v>31</v>
      </c>
    </row>
    <row r="5" spans="1:7" x14ac:dyDescent="0.25">
      <c r="A5" s="51"/>
      <c r="B5" s="58"/>
      <c r="C5" s="59"/>
      <c r="D5" s="60"/>
      <c r="E5" s="64"/>
      <c r="F5" s="65"/>
      <c r="G5" s="66"/>
    </row>
    <row r="6" spans="1:7" ht="42.75" customHeight="1" thickBot="1" x14ac:dyDescent="0.3">
      <c r="A6" s="52"/>
      <c r="B6" s="25" t="s">
        <v>0</v>
      </c>
      <c r="C6" s="28" t="s">
        <v>1</v>
      </c>
      <c r="D6" s="61"/>
      <c r="E6" s="27" t="s">
        <v>30</v>
      </c>
      <c r="F6" s="26" t="s">
        <v>34</v>
      </c>
      <c r="G6" s="67"/>
    </row>
    <row r="7" spans="1:7" ht="48.75" customHeight="1" x14ac:dyDescent="0.25">
      <c r="A7" s="29" t="s">
        <v>5</v>
      </c>
      <c r="B7" s="13">
        <v>8.9069999999999996E-2</v>
      </c>
      <c r="C7" s="22">
        <f>B7/0.7835</f>
        <v>0.11368219527760051</v>
      </c>
      <c r="D7" s="23">
        <v>0.11</v>
      </c>
      <c r="E7" s="24">
        <v>6.4000000000000001E-2</v>
      </c>
      <c r="F7" s="24">
        <v>0.02</v>
      </c>
      <c r="G7" s="30">
        <f>AVERAGE(C7,D7,E7,F7)</f>
        <v>7.6920548819400136E-2</v>
      </c>
    </row>
    <row r="8" spans="1:7" ht="30.75" customHeight="1" x14ac:dyDescent="0.25">
      <c r="A8" s="29" t="s">
        <v>9</v>
      </c>
      <c r="B8" s="13">
        <v>0.23252999999999999</v>
      </c>
      <c r="C8" s="22">
        <f t="shared" ref="C8:C10" si="0">B8/0.7835</f>
        <v>0.29678366305041481</v>
      </c>
      <c r="D8" s="23">
        <v>0.5</v>
      </c>
      <c r="E8" s="24">
        <v>0.21199999999999999</v>
      </c>
      <c r="F8" s="24">
        <v>0.06</v>
      </c>
      <c r="G8" s="31">
        <f>AVERAGE(C8,D8,E8,F8)</f>
        <v>0.26719591576260371</v>
      </c>
    </row>
    <row r="9" spans="1:7" ht="45" x14ac:dyDescent="0.25">
      <c r="A9" s="29" t="s">
        <v>26</v>
      </c>
      <c r="B9" s="13">
        <v>0.24313000000000001</v>
      </c>
      <c r="C9" s="22">
        <f t="shared" si="0"/>
        <v>0.31031269942565415</v>
      </c>
      <c r="D9" s="23">
        <v>0.33</v>
      </c>
      <c r="E9" s="24">
        <v>0.35199999999999998</v>
      </c>
      <c r="F9" s="24">
        <v>7.4999999999999997E-2</v>
      </c>
      <c r="G9" s="31">
        <f>AVERAGE(C9,D9,E9,F9)</f>
        <v>0.26682817485641352</v>
      </c>
    </row>
    <row r="10" spans="1:7" ht="55.5" customHeight="1" x14ac:dyDescent="0.25">
      <c r="A10" s="32" t="s">
        <v>8</v>
      </c>
      <c r="B10" s="13">
        <v>0.66281000000000001</v>
      </c>
      <c r="C10" s="22">
        <f t="shared" si="0"/>
        <v>0.84596043395022336</v>
      </c>
      <c r="D10" s="23">
        <v>0.57999999999999996</v>
      </c>
      <c r="E10" s="24">
        <v>0.83</v>
      </c>
      <c r="F10" s="24">
        <v>0.111</v>
      </c>
      <c r="G10" s="31">
        <f t="shared" ref="G10:G12" si="1">AVERAGE(C10,D10,E10,F10)</f>
        <v>0.59174010848755587</v>
      </c>
    </row>
    <row r="11" spans="1:7" ht="62.25" customHeight="1" x14ac:dyDescent="0.25">
      <c r="A11" s="29" t="s">
        <v>29</v>
      </c>
      <c r="B11" s="21" t="s">
        <v>28</v>
      </c>
      <c r="C11" s="21" t="s">
        <v>28</v>
      </c>
      <c r="D11" s="23">
        <v>2.0699999999999998</v>
      </c>
      <c r="E11" s="24">
        <v>3.45</v>
      </c>
      <c r="F11" s="24">
        <v>2.1080000000000001</v>
      </c>
      <c r="G11" s="31">
        <f t="shared" si="1"/>
        <v>2.5426666666666669</v>
      </c>
    </row>
    <row r="12" spans="1:7" ht="29.25" customHeight="1" thickBot="1" x14ac:dyDescent="0.3">
      <c r="A12" s="33" t="s">
        <v>7</v>
      </c>
      <c r="B12" s="34" t="s">
        <v>28</v>
      </c>
      <c r="C12" s="34" t="s">
        <v>28</v>
      </c>
      <c r="D12" s="35">
        <v>1.52</v>
      </c>
      <c r="E12" s="36">
        <v>3.45</v>
      </c>
      <c r="F12" s="36">
        <v>0</v>
      </c>
      <c r="G12" s="37">
        <f t="shared" si="1"/>
        <v>1.656666666666667</v>
      </c>
    </row>
    <row r="13" spans="1:7" ht="48.75" customHeight="1" x14ac:dyDescent="0.25"/>
    <row r="14" spans="1:7" x14ac:dyDescent="0.25">
      <c r="A14" s="2" t="s">
        <v>10</v>
      </c>
      <c r="B14" s="2"/>
      <c r="C14" s="2"/>
    </row>
    <row r="15" spans="1:7" ht="45" x14ac:dyDescent="0.25">
      <c r="A15" s="10" t="s">
        <v>18</v>
      </c>
      <c r="B15" s="10" t="s">
        <v>20</v>
      </c>
      <c r="C15" s="11" t="s">
        <v>11</v>
      </c>
    </row>
    <row r="16" spans="1:7" x14ac:dyDescent="0.25">
      <c r="A16" s="44" t="s">
        <v>19</v>
      </c>
      <c r="B16" s="4" t="s">
        <v>4</v>
      </c>
      <c r="C16" s="3">
        <v>8.9069999999999996E-2</v>
      </c>
    </row>
    <row r="17" spans="1:5" x14ac:dyDescent="0.25">
      <c r="A17" s="44"/>
      <c r="B17" s="4" t="s">
        <v>3</v>
      </c>
      <c r="C17" s="3">
        <v>8.9069999999999996E-2</v>
      </c>
    </row>
    <row r="18" spans="1:5" ht="51" customHeight="1" x14ac:dyDescent="0.25">
      <c r="A18" s="44"/>
      <c r="B18" s="4" t="s">
        <v>2</v>
      </c>
      <c r="C18" s="3">
        <v>8.9069999999999996E-2</v>
      </c>
    </row>
    <row r="19" spans="1:5" x14ac:dyDescent="0.25">
      <c r="A19" s="5" t="s">
        <v>12</v>
      </c>
      <c r="B19" s="5"/>
      <c r="C19" s="6">
        <f>AVERAGE(C16:C18)</f>
        <v>8.9069999999999996E-2</v>
      </c>
    </row>
    <row r="20" spans="1:5" ht="21" customHeight="1" x14ac:dyDescent="0.25"/>
    <row r="22" spans="1:5" ht="75" x14ac:dyDescent="0.25">
      <c r="A22" s="10" t="s">
        <v>21</v>
      </c>
      <c r="B22" s="10" t="s">
        <v>13</v>
      </c>
      <c r="C22" s="10" t="s">
        <v>14</v>
      </c>
      <c r="D22" s="10" t="s">
        <v>15</v>
      </c>
    </row>
    <row r="23" spans="1:5" x14ac:dyDescent="0.25">
      <c r="A23" s="44" t="s">
        <v>19</v>
      </c>
      <c r="B23" s="3">
        <v>0.23044000000000001</v>
      </c>
      <c r="C23" s="3">
        <v>0.54356000000000004</v>
      </c>
      <c r="D23" s="12">
        <v>0.67449999999999999</v>
      </c>
    </row>
    <row r="24" spans="1:5" x14ac:dyDescent="0.25">
      <c r="A24" s="44"/>
      <c r="B24" s="3">
        <v>0.23044000000000001</v>
      </c>
      <c r="C24" s="12">
        <v>0.63539999999999996</v>
      </c>
      <c r="D24" s="3">
        <v>0.78522000000000003</v>
      </c>
    </row>
    <row r="25" spans="1:5" x14ac:dyDescent="0.25">
      <c r="A25" s="44"/>
      <c r="B25" s="3">
        <v>0.23044000000000001</v>
      </c>
      <c r="C25" s="7">
        <v>0.59933000000000003</v>
      </c>
      <c r="D25" s="3">
        <v>0.73884000000000005</v>
      </c>
    </row>
    <row r="26" spans="1:5" x14ac:dyDescent="0.25">
      <c r="A26" s="44"/>
      <c r="B26" s="3">
        <v>0.23880999999999999</v>
      </c>
      <c r="C26" s="7"/>
      <c r="D26" s="3"/>
    </row>
    <row r="27" spans="1:5" x14ac:dyDescent="0.25">
      <c r="A27" s="44"/>
      <c r="B27" s="3"/>
      <c r="C27" s="8"/>
      <c r="D27" s="9"/>
    </row>
    <row r="28" spans="1:5" ht="15.75" thickBot="1" x14ac:dyDescent="0.3">
      <c r="A28" s="5" t="s">
        <v>16</v>
      </c>
      <c r="B28" s="38">
        <f>AVERAGE(B23:B27)</f>
        <v>0.2325325</v>
      </c>
      <c r="C28" s="15">
        <f>AVERAGE(C23:C26)</f>
        <v>0.59276333333333342</v>
      </c>
      <c r="D28" s="14">
        <f>AVERAGE(D23:D26)</f>
        <v>0.73285333333333336</v>
      </c>
    </row>
    <row r="29" spans="1:5" ht="30" customHeight="1" thickBot="1" x14ac:dyDescent="0.3">
      <c r="A29" s="19"/>
      <c r="B29" s="20"/>
      <c r="C29" s="45">
        <f>AVERAGE(C28,D28)</f>
        <v>0.66280833333333344</v>
      </c>
      <c r="D29" s="46"/>
    </row>
    <row r="31" spans="1:5" ht="15" customHeight="1" x14ac:dyDescent="0.25">
      <c r="A31" s="47" t="s">
        <v>26</v>
      </c>
      <c r="B31" s="48"/>
      <c r="C31" s="48"/>
      <c r="D31" s="48"/>
      <c r="E31" s="49"/>
    </row>
    <row r="32" spans="1:5" ht="45" x14ac:dyDescent="0.25">
      <c r="A32" s="10" t="s">
        <v>17</v>
      </c>
      <c r="B32" s="10" t="s">
        <v>22</v>
      </c>
      <c r="C32" s="10" t="s">
        <v>23</v>
      </c>
      <c r="D32" s="10" t="s">
        <v>24</v>
      </c>
      <c r="E32" s="10" t="s">
        <v>25</v>
      </c>
    </row>
    <row r="33" spans="1:5" x14ac:dyDescent="0.25">
      <c r="A33" s="44" t="s">
        <v>19</v>
      </c>
      <c r="B33" s="3">
        <v>0.16198000000000001</v>
      </c>
      <c r="C33" s="3">
        <v>0.29050999999999999</v>
      </c>
      <c r="D33" s="12">
        <v>0.28373999999999999</v>
      </c>
      <c r="E33" s="12">
        <v>0.34284999999999999</v>
      </c>
    </row>
    <row r="34" spans="1:5" x14ac:dyDescent="0.25">
      <c r="A34" s="44"/>
      <c r="B34" s="3">
        <v>0.11018</v>
      </c>
      <c r="C34" s="12">
        <v>0.19731000000000001</v>
      </c>
      <c r="D34" s="3">
        <v>0.29892000000000002</v>
      </c>
      <c r="E34" s="3">
        <v>0.43941000000000002</v>
      </c>
    </row>
    <row r="35" spans="1:5" x14ac:dyDescent="0.25">
      <c r="A35" s="44"/>
      <c r="B35" s="3">
        <v>6.8930000000000005E-2</v>
      </c>
      <c r="C35" s="7">
        <v>0.20446</v>
      </c>
      <c r="D35" s="12">
        <v>0.307</v>
      </c>
      <c r="E35" s="12">
        <v>0.34910000000000002</v>
      </c>
    </row>
    <row r="36" spans="1:5" x14ac:dyDescent="0.25">
      <c r="A36" s="44"/>
      <c r="B36" s="3">
        <v>8.4459999999999993E-2</v>
      </c>
      <c r="C36" s="7">
        <v>0.16968</v>
      </c>
      <c r="D36" s="3">
        <v>0.28732000000000002</v>
      </c>
      <c r="E36" s="3">
        <v>0.33356999999999998</v>
      </c>
    </row>
    <row r="37" spans="1:5" x14ac:dyDescent="0.25">
      <c r="A37" s="44"/>
      <c r="B37" s="3">
        <v>9.4509999999999997E-2</v>
      </c>
      <c r="C37" s="18">
        <v>0.20383999999999999</v>
      </c>
      <c r="D37" s="12">
        <v>0.30982999999999999</v>
      </c>
      <c r="E37" s="12">
        <v>0.32490000000000002</v>
      </c>
    </row>
    <row r="38" spans="1:5" ht="15.75" thickBot="1" x14ac:dyDescent="0.3">
      <c r="A38" s="16" t="s">
        <v>16</v>
      </c>
      <c r="B38" s="14">
        <f>AVERAGE(B33:B37)</f>
        <v>0.10401199999999999</v>
      </c>
      <c r="C38" s="15">
        <f>AVERAGE(C33:C37)</f>
        <v>0.21316000000000002</v>
      </c>
      <c r="D38" s="14">
        <f>AVERAGE(D33:D37)</f>
        <v>0.29736200000000002</v>
      </c>
      <c r="E38" s="14">
        <f>AVERAGE(E33:E37)</f>
        <v>0.35796599999999995</v>
      </c>
    </row>
    <row r="39" spans="1:5" ht="15.75" thickBot="1" x14ac:dyDescent="0.3">
      <c r="A39" s="17" t="s">
        <v>27</v>
      </c>
      <c r="B39" s="74">
        <f>AVERAGE(B38,C38,D38,E38)</f>
        <v>0.24312499999999998</v>
      </c>
      <c r="C39" s="75"/>
      <c r="D39" s="75"/>
      <c r="E39" s="76"/>
    </row>
    <row r="41" spans="1:5" ht="15.75" thickBot="1" x14ac:dyDescent="0.3"/>
    <row r="42" spans="1:5" ht="16.5" thickBot="1" x14ac:dyDescent="0.3">
      <c r="A42" s="68" t="s">
        <v>47</v>
      </c>
      <c r="B42" s="69"/>
      <c r="C42" s="69"/>
      <c r="D42" s="70"/>
    </row>
    <row r="43" spans="1:5" x14ac:dyDescent="0.25">
      <c r="A43" s="40" t="s">
        <v>48</v>
      </c>
      <c r="B43" s="40" t="s">
        <v>49</v>
      </c>
      <c r="C43" s="40" t="s">
        <v>50</v>
      </c>
      <c r="D43" s="42" t="s">
        <v>51</v>
      </c>
    </row>
    <row r="44" spans="1:5" x14ac:dyDescent="0.25">
      <c r="A44" s="71" t="s">
        <v>40</v>
      </c>
      <c r="B44" s="39" t="s">
        <v>11</v>
      </c>
      <c r="C44" s="41">
        <v>26115</v>
      </c>
      <c r="D44" s="43">
        <v>0.11</v>
      </c>
    </row>
    <row r="45" spans="1:5" x14ac:dyDescent="0.25">
      <c r="A45" s="71"/>
      <c r="B45" s="39" t="s">
        <v>41</v>
      </c>
      <c r="C45" s="41">
        <v>26123</v>
      </c>
      <c r="D45" s="43">
        <v>0.5</v>
      </c>
    </row>
    <row r="46" spans="1:5" x14ac:dyDescent="0.25">
      <c r="A46" s="71" t="s">
        <v>42</v>
      </c>
      <c r="B46" s="39" t="s">
        <v>43</v>
      </c>
      <c r="C46" s="41">
        <v>26131</v>
      </c>
      <c r="D46" s="43">
        <v>0.33</v>
      </c>
    </row>
    <row r="47" spans="1:5" ht="28.5" x14ac:dyDescent="0.25">
      <c r="A47" s="71"/>
      <c r="B47" s="39" t="s">
        <v>44</v>
      </c>
      <c r="C47" s="41">
        <v>26140</v>
      </c>
      <c r="D47" s="43">
        <v>0.57999999999999996</v>
      </c>
    </row>
    <row r="48" spans="1:5" x14ac:dyDescent="0.25">
      <c r="A48" s="72" t="s">
        <v>45</v>
      </c>
      <c r="B48" s="39" t="s">
        <v>11</v>
      </c>
      <c r="C48" s="41">
        <v>27839</v>
      </c>
      <c r="D48" s="43">
        <v>2.0699999999999998</v>
      </c>
    </row>
    <row r="49" spans="1:4" x14ac:dyDescent="0.25">
      <c r="A49" s="73"/>
      <c r="B49" s="39" t="s">
        <v>46</v>
      </c>
      <c r="C49" s="41">
        <v>27669</v>
      </c>
      <c r="D49" s="43">
        <v>1.52</v>
      </c>
    </row>
  </sheetData>
  <mergeCells count="16">
    <mergeCell ref="A42:D42"/>
    <mergeCell ref="A44:A45"/>
    <mergeCell ref="A46:A47"/>
    <mergeCell ref="A48:A49"/>
    <mergeCell ref="B39:E39"/>
    <mergeCell ref="A3:A6"/>
    <mergeCell ref="B3:G3"/>
    <mergeCell ref="B4:C5"/>
    <mergeCell ref="D4:D6"/>
    <mergeCell ref="E4:F5"/>
    <mergeCell ref="G4:G6"/>
    <mergeCell ref="A16:A18"/>
    <mergeCell ref="A23:A27"/>
    <mergeCell ref="C29:D29"/>
    <mergeCell ref="A31:E31"/>
    <mergeCell ref="A33:A37"/>
  </mergeCells>
  <pageMargins left="0.7" right="0.7" top="0.75" bottom="0.75" header="0.51180555555555496" footer="0.51180555555555496"/>
  <pageSetup paperSize="9" scale="50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view="pageBreakPreview" topLeftCell="A28" zoomScaleNormal="100" zoomScaleSheetLayoutView="100" workbookViewId="0">
      <selection activeCell="L19" sqref="L19"/>
    </sheetView>
  </sheetViews>
  <sheetFormatPr defaultRowHeight="15" x14ac:dyDescent="0.25"/>
  <cols>
    <col min="1" max="1" width="17" customWidth="1"/>
    <col min="2" max="2" width="19.5703125" customWidth="1"/>
    <col min="3" max="3" width="19.28515625" customWidth="1"/>
    <col min="4" max="4" width="25.85546875" customWidth="1"/>
    <col min="5" max="5" width="20.5703125" customWidth="1"/>
    <col min="6" max="6" width="19.85546875" customWidth="1"/>
    <col min="7" max="7" width="18.28515625" customWidth="1"/>
    <col min="9" max="9" width="23.7109375" customWidth="1"/>
    <col min="10" max="10" width="16.7109375" customWidth="1"/>
    <col min="11" max="11" width="15.28515625" customWidth="1"/>
    <col min="12" max="12" width="12" customWidth="1"/>
    <col min="13" max="13" width="14" customWidth="1"/>
    <col min="14" max="254" width="8.85546875"/>
  </cols>
  <sheetData>
    <row r="1" spans="1:7" x14ac:dyDescent="0.25">
      <c r="A1" s="1"/>
      <c r="B1" s="1"/>
      <c r="C1" s="1"/>
      <c r="D1" s="1"/>
      <c r="E1" s="1"/>
      <c r="F1" s="1"/>
    </row>
    <row r="2" spans="1:7" ht="3.75" customHeight="1" thickBot="1" x14ac:dyDescent="0.3">
      <c r="A2" s="1"/>
      <c r="B2" s="1"/>
      <c r="C2" s="1"/>
      <c r="D2" s="1"/>
      <c r="E2" s="1"/>
      <c r="F2" s="1"/>
    </row>
    <row r="3" spans="1:7" ht="19.5" customHeight="1" thickBot="1" x14ac:dyDescent="0.35">
      <c r="A3" s="50" t="s">
        <v>36</v>
      </c>
      <c r="B3" s="53" t="s">
        <v>35</v>
      </c>
      <c r="C3" s="54"/>
      <c r="D3" s="54"/>
      <c r="E3" s="54"/>
      <c r="F3" s="54"/>
      <c r="G3" s="55"/>
    </row>
    <row r="4" spans="1:7" ht="15.75" customHeight="1" x14ac:dyDescent="0.25">
      <c r="A4" s="51"/>
      <c r="B4" s="56" t="s">
        <v>6</v>
      </c>
      <c r="C4" s="57"/>
      <c r="D4" s="60" t="s">
        <v>32</v>
      </c>
      <c r="E4" s="62" t="s">
        <v>33</v>
      </c>
      <c r="F4" s="63"/>
      <c r="G4" s="66" t="s">
        <v>31</v>
      </c>
    </row>
    <row r="5" spans="1:7" ht="21.75" customHeight="1" x14ac:dyDescent="0.25">
      <c r="A5" s="51"/>
      <c r="B5" s="58"/>
      <c r="C5" s="59"/>
      <c r="D5" s="60"/>
      <c r="E5" s="64"/>
      <c r="F5" s="65"/>
      <c r="G5" s="66"/>
    </row>
    <row r="6" spans="1:7" ht="48" customHeight="1" thickBot="1" x14ac:dyDescent="0.3">
      <c r="A6" s="52"/>
      <c r="B6" s="25" t="s">
        <v>0</v>
      </c>
      <c r="C6" s="28" t="s">
        <v>1</v>
      </c>
      <c r="D6" s="61"/>
      <c r="E6" s="27" t="s">
        <v>30</v>
      </c>
      <c r="F6" s="26" t="s">
        <v>34</v>
      </c>
      <c r="G6" s="67"/>
    </row>
    <row r="7" spans="1:7" ht="48.75" customHeight="1" x14ac:dyDescent="0.25">
      <c r="A7" s="29" t="s">
        <v>5</v>
      </c>
      <c r="B7" s="13">
        <v>0.10664999999999999</v>
      </c>
      <c r="C7" s="22">
        <f>B7/0.7835</f>
        <v>0.13611997447351626</v>
      </c>
      <c r="D7" s="23">
        <v>0.11</v>
      </c>
      <c r="E7" s="24">
        <v>6.4000000000000001E-2</v>
      </c>
      <c r="F7" s="24">
        <v>0.02</v>
      </c>
      <c r="G7" s="30">
        <f>AVERAGE(C7,D7,E7,F7)</f>
        <v>8.2529993618379066E-2</v>
      </c>
    </row>
    <row r="8" spans="1:7" ht="30.75" customHeight="1" x14ac:dyDescent="0.25">
      <c r="A8" s="29" t="s">
        <v>9</v>
      </c>
      <c r="B8" s="13">
        <v>0.20368</v>
      </c>
      <c r="C8" s="22">
        <f t="shared" ref="C8:C10" si="0">B8/0.7835</f>
        <v>0.25996171027440973</v>
      </c>
      <c r="D8" s="23">
        <v>0.5</v>
      </c>
      <c r="E8" s="24">
        <v>0.21199999999999999</v>
      </c>
      <c r="F8" s="24">
        <v>0.06</v>
      </c>
      <c r="G8" s="31">
        <f>AVERAGE(C8,D8,E8,F8)</f>
        <v>0.25799042756860241</v>
      </c>
    </row>
    <row r="9" spans="1:7" ht="45" x14ac:dyDescent="0.25">
      <c r="A9" s="29" t="s">
        <v>26</v>
      </c>
      <c r="B9" s="13">
        <v>0.26206000000000002</v>
      </c>
      <c r="C9" s="22">
        <f t="shared" si="0"/>
        <v>0.33447351627313343</v>
      </c>
      <c r="D9" s="23">
        <v>0.33</v>
      </c>
      <c r="E9" s="24">
        <v>0.35199999999999998</v>
      </c>
      <c r="F9" s="24">
        <v>7.4999999999999997E-2</v>
      </c>
      <c r="G9" s="31">
        <f>AVERAGE(C9,D9,E9,F9)</f>
        <v>0.27286837906828337</v>
      </c>
    </row>
    <row r="10" spans="1:7" ht="55.5" customHeight="1" x14ac:dyDescent="0.25">
      <c r="A10" s="32" t="s">
        <v>8</v>
      </c>
      <c r="B10" s="13">
        <v>0.60202999999999995</v>
      </c>
      <c r="C10" s="22">
        <f t="shared" si="0"/>
        <v>0.76838544990427571</v>
      </c>
      <c r="D10" s="23">
        <v>0.57999999999999996</v>
      </c>
      <c r="E10" s="24">
        <v>0.83</v>
      </c>
      <c r="F10" s="24">
        <v>0.111</v>
      </c>
      <c r="G10" s="31">
        <f t="shared" ref="G10:G12" si="1">AVERAGE(C10,D10,E10,F10)</f>
        <v>0.57234636247606896</v>
      </c>
    </row>
    <row r="11" spans="1:7" ht="62.25" customHeight="1" x14ac:dyDescent="0.25">
      <c r="A11" s="29" t="s">
        <v>29</v>
      </c>
      <c r="B11" s="21" t="s">
        <v>28</v>
      </c>
      <c r="C11" s="21" t="s">
        <v>28</v>
      </c>
      <c r="D11" s="23">
        <v>2.0699999999999998</v>
      </c>
      <c r="E11" s="24">
        <v>3.45</v>
      </c>
      <c r="F11" s="24">
        <v>2.1080000000000001</v>
      </c>
      <c r="G11" s="31">
        <f t="shared" si="1"/>
        <v>2.5426666666666669</v>
      </c>
    </row>
    <row r="12" spans="1:7" ht="29.25" customHeight="1" thickBot="1" x14ac:dyDescent="0.3">
      <c r="A12" s="33" t="s">
        <v>7</v>
      </c>
      <c r="B12" s="34" t="s">
        <v>28</v>
      </c>
      <c r="C12" s="34" t="s">
        <v>28</v>
      </c>
      <c r="D12" s="35">
        <v>1.52</v>
      </c>
      <c r="E12" s="36">
        <v>3.45</v>
      </c>
      <c r="F12" s="36">
        <v>0</v>
      </c>
      <c r="G12" s="37">
        <f t="shared" si="1"/>
        <v>1.656666666666667</v>
      </c>
    </row>
    <row r="13" spans="1:7" ht="48.75" customHeight="1" x14ac:dyDescent="0.25"/>
    <row r="14" spans="1:7" x14ac:dyDescent="0.25">
      <c r="A14" s="2" t="s">
        <v>10</v>
      </c>
      <c r="B14" s="2"/>
      <c r="C14" s="2"/>
    </row>
    <row r="15" spans="1:7" ht="45" x14ac:dyDescent="0.25">
      <c r="A15" s="10" t="s">
        <v>18</v>
      </c>
      <c r="B15" s="10" t="s">
        <v>38</v>
      </c>
      <c r="C15" s="11" t="s">
        <v>11</v>
      </c>
    </row>
    <row r="16" spans="1:7" ht="15" customHeight="1" x14ac:dyDescent="0.25">
      <c r="A16" s="77" t="s">
        <v>37</v>
      </c>
      <c r="B16" s="77" t="s">
        <v>39</v>
      </c>
      <c r="C16" s="3">
        <v>0.18174000000000001</v>
      </c>
    </row>
    <row r="17" spans="1:5" x14ac:dyDescent="0.25">
      <c r="A17" s="78"/>
      <c r="B17" s="78"/>
      <c r="C17" s="3">
        <v>8.1619999999999998E-2</v>
      </c>
    </row>
    <row r="18" spans="1:5" ht="16.5" customHeight="1" x14ac:dyDescent="0.25">
      <c r="A18" s="78"/>
      <c r="B18" s="78"/>
      <c r="C18" s="3">
        <v>8.1619999999999998E-2</v>
      </c>
    </row>
    <row r="19" spans="1:5" ht="42.75" customHeight="1" x14ac:dyDescent="0.25">
      <c r="A19" s="79"/>
      <c r="B19" s="79"/>
      <c r="C19" s="3">
        <v>8.1619999999999998E-2</v>
      </c>
    </row>
    <row r="20" spans="1:5" x14ac:dyDescent="0.25">
      <c r="A20" s="5" t="s">
        <v>12</v>
      </c>
      <c r="B20" s="5"/>
      <c r="C20" s="6">
        <f>AVERAGE(C16:C19)</f>
        <v>0.10665000000000002</v>
      </c>
    </row>
    <row r="21" spans="1:5" ht="21" customHeight="1" x14ac:dyDescent="0.25"/>
    <row r="23" spans="1:5" ht="75" x14ac:dyDescent="0.25">
      <c r="A23" s="10" t="s">
        <v>21</v>
      </c>
      <c r="B23" s="10" t="s">
        <v>13</v>
      </c>
      <c r="C23" s="10" t="s">
        <v>14</v>
      </c>
      <c r="D23" s="10" t="s">
        <v>15</v>
      </c>
    </row>
    <row r="24" spans="1:5" x14ac:dyDescent="0.25">
      <c r="A24" s="44" t="s">
        <v>37</v>
      </c>
      <c r="B24" s="3">
        <v>0.22370999999999999</v>
      </c>
      <c r="C24" s="3">
        <v>0.54329000000000005</v>
      </c>
      <c r="D24" s="12">
        <v>0.67449999999999999</v>
      </c>
    </row>
    <row r="25" spans="1:5" x14ac:dyDescent="0.25">
      <c r="A25" s="44"/>
      <c r="B25" s="3">
        <v>0.22528999999999999</v>
      </c>
      <c r="C25" s="12">
        <v>0.49070000000000003</v>
      </c>
      <c r="D25" s="3">
        <v>0.72990999999999995</v>
      </c>
    </row>
    <row r="26" spans="1:5" x14ac:dyDescent="0.25">
      <c r="A26" s="44"/>
      <c r="B26" s="3">
        <v>0.17554</v>
      </c>
      <c r="C26" s="7">
        <v>0.54356000000000004</v>
      </c>
      <c r="D26" s="3">
        <v>0.63022999999999996</v>
      </c>
    </row>
    <row r="27" spans="1:5" x14ac:dyDescent="0.25">
      <c r="A27" s="44"/>
      <c r="B27" s="3">
        <v>0.19016</v>
      </c>
      <c r="C27" s="7"/>
      <c r="D27" s="3"/>
    </row>
    <row r="28" spans="1:5" x14ac:dyDescent="0.25">
      <c r="A28" s="44"/>
      <c r="B28" s="3"/>
      <c r="C28" s="8"/>
      <c r="D28" s="9"/>
    </row>
    <row r="29" spans="1:5" ht="15.75" thickBot="1" x14ac:dyDescent="0.3">
      <c r="A29" s="5" t="s">
        <v>16</v>
      </c>
      <c r="B29" s="38">
        <f>AVERAGE(B24:B28)</f>
        <v>0.20367499999999999</v>
      </c>
      <c r="C29" s="15">
        <f>AVERAGE(C24:C27)</f>
        <v>0.52585000000000004</v>
      </c>
      <c r="D29" s="14">
        <f>AVERAGE(D24:D27)</f>
        <v>0.67821333333333333</v>
      </c>
    </row>
    <row r="30" spans="1:5" ht="30" customHeight="1" thickBot="1" x14ac:dyDescent="0.3">
      <c r="A30" s="19"/>
      <c r="B30" s="20"/>
      <c r="C30" s="45">
        <f>AVERAGE(C29,D29)</f>
        <v>0.60203166666666674</v>
      </c>
      <c r="D30" s="46"/>
    </row>
    <row r="32" spans="1:5" ht="15" customHeight="1" x14ac:dyDescent="0.25">
      <c r="A32" s="47" t="s">
        <v>26</v>
      </c>
      <c r="B32" s="48"/>
      <c r="C32" s="48"/>
      <c r="D32" s="48"/>
      <c r="E32" s="49"/>
    </row>
    <row r="33" spans="1:5" ht="45" x14ac:dyDescent="0.25">
      <c r="A33" s="10" t="s">
        <v>17</v>
      </c>
      <c r="B33" s="10" t="s">
        <v>22</v>
      </c>
      <c r="C33" s="10" t="s">
        <v>23</v>
      </c>
      <c r="D33" s="10" t="s">
        <v>24</v>
      </c>
      <c r="E33" s="10" t="s">
        <v>25</v>
      </c>
    </row>
    <row r="34" spans="1:5" x14ac:dyDescent="0.25">
      <c r="A34" s="44" t="s">
        <v>37</v>
      </c>
      <c r="B34" s="12">
        <v>0.14030000000000001</v>
      </c>
      <c r="C34" s="3">
        <v>0.19336</v>
      </c>
      <c r="D34" s="12">
        <v>0.30042999999999997</v>
      </c>
      <c r="E34" s="12">
        <v>0.35708000000000001</v>
      </c>
    </row>
    <row r="35" spans="1:5" x14ac:dyDescent="0.25">
      <c r="A35" s="44"/>
      <c r="B35" s="3">
        <v>0.11018</v>
      </c>
      <c r="C35" s="12">
        <v>0.19731000000000001</v>
      </c>
      <c r="D35" s="3">
        <v>0.29892000000000002</v>
      </c>
      <c r="E35" s="3">
        <v>0.43941000000000002</v>
      </c>
    </row>
    <row r="36" spans="1:5" x14ac:dyDescent="0.25">
      <c r="A36" s="44"/>
      <c r="B36" s="3">
        <v>6.8940000000000001E-2</v>
      </c>
      <c r="C36" s="7">
        <v>0.23455000000000001</v>
      </c>
      <c r="D36" s="12">
        <v>0.33587</v>
      </c>
      <c r="E36" s="12">
        <v>0.42208000000000001</v>
      </c>
    </row>
    <row r="37" spans="1:5" x14ac:dyDescent="0.25">
      <c r="A37" s="44"/>
      <c r="B37" s="3">
        <v>8.405E-2</v>
      </c>
      <c r="C37" s="7">
        <v>0.23411000000000001</v>
      </c>
      <c r="D37" s="3">
        <v>0.34955999999999998</v>
      </c>
      <c r="E37" s="3">
        <v>0.49585000000000001</v>
      </c>
    </row>
    <row r="38" spans="1:5" x14ac:dyDescent="0.25">
      <c r="A38" s="44"/>
      <c r="B38" s="3">
        <v>7.6560000000000003E-2</v>
      </c>
      <c r="C38" s="18">
        <v>0.17659</v>
      </c>
      <c r="D38" s="12">
        <v>0.29222999999999999</v>
      </c>
      <c r="E38" s="12">
        <v>0.43378</v>
      </c>
    </row>
    <row r="39" spans="1:5" ht="15.75" thickBot="1" x14ac:dyDescent="0.3">
      <c r="A39" s="16" t="s">
        <v>16</v>
      </c>
      <c r="B39" s="14">
        <f>AVERAGE(B34:B38)</f>
        <v>9.6006000000000008E-2</v>
      </c>
      <c r="C39" s="15">
        <f>AVERAGE(C34:C38)</f>
        <v>0.20718399999999998</v>
      </c>
      <c r="D39" s="14">
        <f>AVERAGE(D34:D38)</f>
        <v>0.31540200000000002</v>
      </c>
      <c r="E39" s="14">
        <f>AVERAGE(E34:E38)</f>
        <v>0.42964000000000002</v>
      </c>
    </row>
    <row r="40" spans="1:5" ht="15.75" thickBot="1" x14ac:dyDescent="0.3">
      <c r="A40" s="17" t="s">
        <v>27</v>
      </c>
      <c r="B40" s="74">
        <f>AVERAGE(B39,C39,D39,E39)</f>
        <v>0.26205800000000001</v>
      </c>
      <c r="C40" s="75"/>
      <c r="D40" s="75"/>
      <c r="E40" s="76"/>
    </row>
    <row r="41" spans="1:5" ht="15.75" thickBot="1" x14ac:dyDescent="0.3"/>
    <row r="42" spans="1:5" ht="16.5" thickBot="1" x14ac:dyDescent="0.3">
      <c r="A42" s="68" t="s">
        <v>47</v>
      </c>
      <c r="B42" s="69"/>
      <c r="C42" s="69"/>
      <c r="D42" s="70"/>
    </row>
    <row r="43" spans="1:5" ht="30.75" customHeight="1" x14ac:dyDescent="0.25">
      <c r="A43" s="40" t="s">
        <v>48</v>
      </c>
      <c r="B43" s="40" t="s">
        <v>49</v>
      </c>
      <c r="C43" s="40" t="s">
        <v>50</v>
      </c>
      <c r="D43" s="42" t="s">
        <v>51</v>
      </c>
    </row>
    <row r="44" spans="1:5" ht="20.25" customHeight="1" x14ac:dyDescent="0.25">
      <c r="A44" s="71" t="s">
        <v>40</v>
      </c>
      <c r="B44" s="39" t="s">
        <v>11</v>
      </c>
      <c r="C44" s="41">
        <v>26115</v>
      </c>
      <c r="D44" s="43">
        <v>0.11</v>
      </c>
    </row>
    <row r="45" spans="1:5" ht="21" customHeight="1" x14ac:dyDescent="0.25">
      <c r="A45" s="71"/>
      <c r="B45" s="39" t="s">
        <v>41</v>
      </c>
      <c r="C45" s="41">
        <v>26123</v>
      </c>
      <c r="D45" s="43">
        <v>0.5</v>
      </c>
    </row>
    <row r="46" spans="1:5" ht="20.25" customHeight="1" x14ac:dyDescent="0.25">
      <c r="A46" s="71" t="s">
        <v>42</v>
      </c>
      <c r="B46" s="39" t="s">
        <v>43</v>
      </c>
      <c r="C46" s="41">
        <v>26131</v>
      </c>
      <c r="D46" s="43">
        <v>0.33</v>
      </c>
    </row>
    <row r="47" spans="1:5" ht="28.5" x14ac:dyDescent="0.25">
      <c r="A47" s="71"/>
      <c r="B47" s="39" t="s">
        <v>44</v>
      </c>
      <c r="C47" s="41">
        <v>26140</v>
      </c>
      <c r="D47" s="43">
        <v>0.57999999999999996</v>
      </c>
    </row>
    <row r="48" spans="1:5" x14ac:dyDescent="0.25">
      <c r="A48" s="72" t="s">
        <v>45</v>
      </c>
      <c r="B48" s="39" t="s">
        <v>11</v>
      </c>
      <c r="C48" s="41">
        <v>27839</v>
      </c>
      <c r="D48" s="43">
        <v>2.0699999999999998</v>
      </c>
    </row>
    <row r="49" spans="1:4" x14ac:dyDescent="0.25">
      <c r="A49" s="73"/>
      <c r="B49" s="39" t="s">
        <v>46</v>
      </c>
      <c r="C49" s="41">
        <v>27669</v>
      </c>
      <c r="D49" s="43">
        <v>1.52</v>
      </c>
    </row>
  </sheetData>
  <mergeCells count="17">
    <mergeCell ref="A42:D42"/>
    <mergeCell ref="A44:A45"/>
    <mergeCell ref="A46:A47"/>
    <mergeCell ref="A48:A49"/>
    <mergeCell ref="A32:E32"/>
    <mergeCell ref="A34:A38"/>
    <mergeCell ref="B40:E40"/>
    <mergeCell ref="A24:A28"/>
    <mergeCell ref="C30:D30"/>
    <mergeCell ref="B3:G3"/>
    <mergeCell ref="G4:G6"/>
    <mergeCell ref="D4:D6"/>
    <mergeCell ref="E4:F5"/>
    <mergeCell ref="B4:C5"/>
    <mergeCell ref="B16:B19"/>
    <mergeCell ref="A16:A19"/>
    <mergeCell ref="A3:A6"/>
  </mergeCells>
  <phoneticPr fontId="2" type="noConversion"/>
  <pageMargins left="0.7" right="0.7" top="0.75" bottom="0.75" header="0.51180555555555496" footer="0.51180555555555496"/>
  <pageSetup paperSize="9" scale="50"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SR SUL</vt:lpstr>
      <vt:lpstr>SR SUDESTE 2 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rodrigodf</dc:creator>
  <cp:lastModifiedBy>Rodrigo</cp:lastModifiedBy>
  <cp:revision>0</cp:revision>
  <dcterms:created xsi:type="dcterms:W3CDTF">2016-09-12T13:18:47Z</dcterms:created>
  <dcterms:modified xsi:type="dcterms:W3CDTF">2023-02-16T21:19:47Z</dcterms:modified>
</cp:coreProperties>
</file>